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STUDIANTE.CUC-LAB01-PC05\Desktop\"/>
    </mc:Choice>
  </mc:AlternateContent>
  <bookViews>
    <workbookView xWindow="0" yWindow="0" windowWidth="19200" windowHeight="8100"/>
  </bookViews>
  <sheets>
    <sheet name="Hoja1" sheetId="1" r:id="rId1"/>
    <sheet name="Hoja2" sheetId="2" r:id="rId2"/>
    <sheet name="Hoja3" sheetId="3" r:id="rId3"/>
  </sheets>
  <calcPr calcId="162913"/>
</workbook>
</file>

<file path=xl/calcChain.xml><?xml version="1.0" encoding="utf-8"?>
<calcChain xmlns="http://schemas.openxmlformats.org/spreadsheetml/2006/main">
  <c r="J23" i="1" l="1"/>
  <c r="L23" i="1" s="1"/>
  <c r="O3" i="1"/>
  <c r="Q3" i="1" s="1"/>
  <c r="O4" i="1"/>
  <c r="Q4" i="1" s="1"/>
  <c r="O5" i="1"/>
  <c r="Q5" i="1" s="1"/>
  <c r="O6" i="1"/>
  <c r="Q6" i="1" s="1"/>
  <c r="O7" i="1"/>
  <c r="O8" i="1"/>
  <c r="O9" i="1"/>
  <c r="Q9" i="1" s="1"/>
  <c r="O10" i="1"/>
  <c r="O11" i="1"/>
  <c r="O12" i="1"/>
  <c r="O13" i="1"/>
  <c r="Q13" i="1" s="1"/>
  <c r="O14" i="1"/>
  <c r="Q14" i="1" s="1"/>
  <c r="O15" i="1"/>
  <c r="O16" i="1"/>
  <c r="Q16" i="1" s="1"/>
  <c r="O17" i="1"/>
  <c r="Q17" i="1" s="1"/>
  <c r="O18" i="1"/>
  <c r="Q18" i="1" s="1"/>
  <c r="O19" i="1"/>
  <c r="Q19" i="1" s="1"/>
  <c r="O20" i="1"/>
  <c r="Q20" i="1" s="1"/>
  <c r="O21" i="1"/>
  <c r="O22" i="1"/>
  <c r="Q22" i="1" s="1"/>
  <c r="O23" i="1"/>
  <c r="O2" i="1"/>
  <c r="Q2" i="1" s="1"/>
  <c r="E3" i="1"/>
  <c r="E4" i="1"/>
  <c r="G4" i="1" s="1"/>
  <c r="E5" i="1"/>
  <c r="G5" i="1" s="1"/>
  <c r="E6" i="1"/>
  <c r="E7" i="1"/>
  <c r="E8" i="1"/>
  <c r="E9" i="1"/>
  <c r="E10" i="1"/>
  <c r="E11" i="1"/>
  <c r="E12" i="1"/>
  <c r="E13" i="1"/>
  <c r="E14" i="1"/>
  <c r="E15" i="1"/>
  <c r="E16" i="1"/>
  <c r="G16" i="1" s="1"/>
  <c r="E17" i="1"/>
  <c r="G17" i="1" s="1"/>
  <c r="E18" i="1"/>
  <c r="G18" i="1" s="1"/>
  <c r="E19" i="1"/>
  <c r="E20" i="1"/>
  <c r="E21" i="1"/>
  <c r="E22" i="1"/>
  <c r="E23" i="1"/>
  <c r="E2" i="1"/>
  <c r="J3" i="1"/>
  <c r="J4" i="1"/>
  <c r="J5" i="1"/>
  <c r="J6" i="1"/>
  <c r="L6" i="1" s="1"/>
  <c r="J7" i="1"/>
  <c r="J8" i="1"/>
  <c r="J9" i="1"/>
  <c r="J10" i="1"/>
  <c r="J11" i="1"/>
  <c r="J12" i="1"/>
  <c r="J13" i="1"/>
  <c r="J14" i="1"/>
  <c r="J15" i="1"/>
  <c r="J16" i="1"/>
  <c r="L16" i="1" s="1"/>
  <c r="J17" i="1"/>
  <c r="L17" i="1" s="1"/>
  <c r="J18" i="1"/>
  <c r="L18" i="1" s="1"/>
  <c r="J19" i="1"/>
  <c r="J20" i="1"/>
  <c r="J21" i="1"/>
  <c r="J22" i="1"/>
  <c r="J2" i="1"/>
  <c r="L2" i="1" s="1"/>
  <c r="Q23" i="1"/>
  <c r="Q7" i="1"/>
  <c r="Q8" i="1"/>
  <c r="Q10" i="1"/>
  <c r="Q11" i="1"/>
  <c r="Q12" i="1"/>
  <c r="Q15" i="1"/>
  <c r="Q21" i="1"/>
  <c r="O24" i="1" l="1"/>
  <c r="J24" i="1"/>
  <c r="Q24" i="1"/>
  <c r="L3" i="1"/>
  <c r="L7" i="1"/>
  <c r="L8" i="1"/>
  <c r="L9" i="1"/>
  <c r="L10" i="1"/>
  <c r="L11" i="1"/>
  <c r="L12" i="1"/>
  <c r="L13" i="1"/>
  <c r="L14" i="1"/>
  <c r="L15" i="1"/>
  <c r="L19" i="1"/>
  <c r="L20" i="1"/>
  <c r="L21" i="1"/>
  <c r="L22" i="1"/>
  <c r="G2" i="1"/>
  <c r="G8" i="1"/>
  <c r="G9" i="1"/>
  <c r="G10" i="1"/>
  <c r="G11" i="1"/>
  <c r="G14" i="1"/>
  <c r="G20" i="1"/>
  <c r="G21" i="1"/>
  <c r="G22" i="1"/>
  <c r="G23" i="1"/>
  <c r="G3" i="1"/>
  <c r="G19" i="1"/>
  <c r="G13" i="1"/>
  <c r="G6" i="1"/>
  <c r="G12" i="1"/>
  <c r="G7" i="1"/>
  <c r="G15" i="1"/>
  <c r="D3" i="1"/>
  <c r="D22" i="1"/>
  <c r="D19" i="1"/>
  <c r="D20" i="1"/>
  <c r="D21" i="1"/>
  <c r="D15" i="1"/>
  <c r="D12" i="1"/>
  <c r="G24" i="1" l="1"/>
  <c r="E24" i="1"/>
  <c r="L24" i="1"/>
</calcChain>
</file>

<file path=xl/sharedStrings.xml><?xml version="1.0" encoding="utf-8"?>
<sst xmlns="http://schemas.openxmlformats.org/spreadsheetml/2006/main" count="99" uniqueCount="81">
  <si>
    <t>VARIABLE</t>
  </si>
  <si>
    <t>Tasa de crecimiento de las exportaciones colombiana</t>
  </si>
  <si>
    <t>Arancel preferencial</t>
  </si>
  <si>
    <t xml:space="preserve">Arancel General </t>
  </si>
  <si>
    <t>Restricciones tecnicas del producto</t>
  </si>
  <si>
    <t>Medio de transporte</t>
  </si>
  <si>
    <t>PIB per capita (USD)</t>
  </si>
  <si>
    <t>Devaluación</t>
  </si>
  <si>
    <t>Sistema de gobierno y riesgo de no pago</t>
  </si>
  <si>
    <t>TOTAL</t>
  </si>
  <si>
    <t>P</t>
  </si>
  <si>
    <t>C</t>
  </si>
  <si>
    <t>R</t>
  </si>
  <si>
    <t>ESPAÑA</t>
  </si>
  <si>
    <t>BRASIL</t>
  </si>
  <si>
    <t>Participación de las exportaciones colombiana del producto 2016 (%)</t>
  </si>
  <si>
    <t>Importaciones  del producto 2017 (miles USD)</t>
  </si>
  <si>
    <t>china 84,9 %</t>
  </si>
  <si>
    <t xml:space="preserve">Exportaciones Colombianas del producto 2017 (miles USD) </t>
  </si>
  <si>
    <t>Concentración de las importaciones del producto 2017 ppal proveedor (%)</t>
  </si>
  <si>
    <t>Crecimiento de las importaciones del producto 2013-2017 (%)</t>
  </si>
  <si>
    <t>PIB 2017 est. (USD)</t>
  </si>
  <si>
    <t>4.312.910M.€</t>
  </si>
  <si>
    <t>Inflación (2017 est.)</t>
  </si>
  <si>
    <t>maritimo,aereo.</t>
  </si>
  <si>
    <t>MUJER  611241</t>
  </si>
  <si>
    <t>HOMBRE  611231</t>
  </si>
  <si>
    <t>china 75,4 %</t>
  </si>
  <si>
    <t>no hay restricción</t>
  </si>
  <si>
    <t>A2 BAJO.                                                                             Después de que se  concreta un trato comercial, las dos partes firman un contrato. Entre los muchos conceptos que se especifican en el contrato se encuentran el volumen, el período de entrega, el método de liquidación y el período del contrato. Debe respetarse el programa de entrega y mantenerse estrictamente la calidad que se especifica en el contrato. En particular, los productos y regalos de temporada pueden perder su valor comercial en el caso de que la entrega tardía prive al importador de la oportunidad para vender estos productos.</t>
  </si>
  <si>
    <t xml:space="preserve">JAPONES </t>
  </si>
  <si>
    <t>Tipo de Variable</t>
  </si>
  <si>
    <t>Comercio Exterior</t>
  </si>
  <si>
    <t>Logistica</t>
  </si>
  <si>
    <t>Macroeconomicas</t>
  </si>
  <si>
    <t>Politicas</t>
  </si>
  <si>
    <t>MUJER 611241</t>
  </si>
  <si>
    <t>HOMBRE 611231</t>
  </si>
  <si>
    <t>ESPAÑOL</t>
  </si>
  <si>
    <t>298.023M.€</t>
  </si>
  <si>
    <t xml:space="preserve">no hay restricciones </t>
  </si>
  <si>
    <t>HOMRE 611231</t>
  </si>
  <si>
    <t>PORTUGUES</t>
  </si>
  <si>
    <t>No hay restriciones</t>
  </si>
  <si>
    <t xml:space="preserve">no hay restriciones </t>
  </si>
  <si>
    <t>condiciones de acceso</t>
  </si>
  <si>
    <t>puertos</t>
  </si>
  <si>
    <t>aeropueros</t>
  </si>
  <si>
    <t>genero</t>
  </si>
  <si>
    <t>idioma</t>
  </si>
  <si>
    <t>cultura</t>
  </si>
  <si>
    <t>religión</t>
  </si>
  <si>
    <t>Demografica.</t>
  </si>
  <si>
    <t>Sintoismo y el Budismo</t>
  </si>
  <si>
    <t>catolico.</t>
  </si>
  <si>
    <t xml:space="preserve">1.Primer requisito: controles de higiene y sanidad de los establecimientos.                                                      2.Segundo requisito: control de calidad de la materia prima.                                                                                                   3.Tercer requisito: condiciones de higiene en la fabricación y procesamiento.                                                         4.Cuarto requisito: higiene en el almacenamiento, transporte y distribución.                                                            5.Quinto requisito: certificación JAS                                        </t>
  </si>
  <si>
    <t xml:space="preserve">         1. Puerto de Shanghái .                                           2.Puerto de Dalian.                             </t>
  </si>
  <si>
    <t xml:space="preserve">1. Aeropuerto Internacional Narita de Tokio.    2.Aeropuerto Internacional de Osaka - Kansai .3.Aeropuerto Internacional de Fukuoka.  4.Aeropuerto Internacional de Nagoya.                  </t>
  </si>
  <si>
    <t xml:space="preserve"> una cultura individualista y liberal.</t>
  </si>
  <si>
    <t>cultura influenciada por varios pueblos</t>
  </si>
  <si>
    <t>catolico</t>
  </si>
  <si>
    <t>1.Puerto de belo horizonte.
2. Puerto Paranagua.</t>
  </si>
  <si>
    <t>1. Aeropuerto Internacional de Brasilia.
2. Aeropuerto Internacional de Belém.
3. Aeropuerto Internacional de São Paulo-Guarulhos.</t>
  </si>
  <si>
    <t xml:space="preserve">  1. Puerto valencia                                               2.Puerto de barcelona</t>
  </si>
  <si>
    <t>1. Aeropuerto de madrid                                        2. Aeropuerto ibiza.</t>
  </si>
  <si>
    <t>3216031 US</t>
  </si>
  <si>
    <t>3216031US</t>
  </si>
  <si>
    <t>10381 US</t>
  </si>
  <si>
    <t>10381US</t>
  </si>
  <si>
    <t>2.85%</t>
  </si>
  <si>
    <t>1.54%</t>
  </si>
  <si>
    <t>Cultura popular y erudica</t>
  </si>
  <si>
    <t>Brasil tiene un mercado poco abierto al comercio
y ocupa el puesto 123 entre
189 países en lo referente a apertura comercial. Sin embargo, se debe considerar que este país tiene condiciones de acceso muy complicadas en el area textil:Primer Requisito: Medidas arancelarias, Segundo requisito: Indicación del fabricante o importador del producto sin abreviaturas. Tercer requisito: Composición del producto textil en masa como un porcentaje. Cuarto Requisito: Información del cuidado de la prenda, Quinto Requisito: La simbología de la información de cuidado de prenda.</t>
  </si>
  <si>
    <t xml:space="preserve">Brasil, Republica Federal de Brasil, con un grado de inversion SP: AA+ Fitch:AAA, Mooddy's:AAA Es la 9 economia  del mundo lider en sudamerica en exportaciones, los servicios bancarios tienen una calificacion AA*, Seguros, enseñanza, Investigacion, transporte, comercio y turismo. El turismo es un determinantre importante de este pais ya que cuenta con unas de las playas mas hermosas  y atrae a miles de turistas alrededor del mundo. </t>
  </si>
  <si>
    <t>Es la normatividad que asegura la inocuidad de alimentos al igual que la protección de la vida de las personas o de los animales frente a los riesgos resultantes de la presencia de aditivos, contaminantes, toxinas u organismos patógenos en los productos alimenticios al igual que el aseguramiento de la no propagación de plagas u otras afecciones por motivo del ingreso a un país determinado de productos. En esta sección usted podrá encontrar información relevante sobre las entidades y normativas adoptadas para el aseguramiento de la inocuidad del mercado.</t>
  </si>
  <si>
    <t>La prima de riesgo de España, también llamada riesgo país o riesgo soberano de España, se define como el sobreprecio que ésta tiene que pagar cuando acude a los mercados para financiarse, en comparación con Alemania al igual que el resto de las primas de riesgo de la Eurozona, TIPO A.</t>
  </si>
  <si>
    <t>china 41,7%</t>
  </si>
  <si>
    <t>china 37,3%</t>
  </si>
  <si>
    <t>china 83,1%</t>
  </si>
  <si>
    <t>china 67,7 %</t>
  </si>
  <si>
    <t>JAPÓN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</si>
</sst>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164" formatCode="&quot;$&quot;\ #,##0;[Red]\-&quot;$&quot;\ #,##0"/>
    <numFmt numFmtId="165" formatCode="#,##0\ [$€-1];[Red]\-#,##0\ [$€-1]"/>
    <numFmt numFmtId="166" formatCode="#,##0.00_ ;\-#,##0.00\ "/>
  </numFmts>
  <fonts count="12" x14ac:knownFonts="1">
    <font>
      <sz val="11"/>
      <color theme="1"/>
      <name val="Calibri"/>
      <family val="2"/>
      <scheme val="minor"/>
    </font>
    <font>
      <b/>
      <sz val="12"/>
      <name val="Arial"/>
      <family val="2"/>
    </font>
    <font>
      <b/>
      <sz val="12"/>
      <color theme="1"/>
      <name val="Arial"/>
      <family val="2"/>
    </font>
    <font>
      <sz val="11"/>
      <color theme="1"/>
      <name val="Arial"/>
      <family val="2"/>
    </font>
    <font>
      <sz val="11"/>
      <color rgb="FF002B54"/>
      <name val="Arial"/>
      <family val="2"/>
    </font>
    <font>
      <sz val="12"/>
      <color rgb="FF002B54"/>
      <name val="Arial"/>
      <family val="2"/>
    </font>
    <font>
      <sz val="11"/>
      <color theme="1"/>
      <name val="Calibri"/>
      <family val="2"/>
      <scheme val="minor"/>
    </font>
    <font>
      <sz val="12"/>
      <color theme="1"/>
      <name val="Arial"/>
      <family val="2"/>
    </font>
    <font>
      <sz val="11"/>
      <color theme="5"/>
      <name val="Arial"/>
      <family val="2"/>
    </font>
    <font>
      <b/>
      <sz val="11"/>
      <color theme="5"/>
      <name val="Arial"/>
      <family val="2"/>
    </font>
    <font>
      <b/>
      <sz val="11"/>
      <color theme="9"/>
      <name val="Arial"/>
      <family val="2"/>
    </font>
    <font>
      <b/>
      <sz val="11"/>
      <color theme="6"/>
      <name val="Arial"/>
      <family val="2"/>
    </font>
  </fonts>
  <fills count="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2B54"/>
      </left>
      <right/>
      <top/>
      <bottom style="thin">
        <color rgb="FF002B5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1" fontId="6" fillId="0" borderId="0" applyFont="0" applyFill="0" applyBorder="0" applyAlignment="0" applyProtection="0"/>
    <xf numFmtId="9" fontId="6" fillId="0" borderId="0" applyFont="0" applyFill="0" applyBorder="0" applyAlignment="0" applyProtection="0"/>
  </cellStyleXfs>
  <cellXfs count="102">
    <xf numFmtId="0" fontId="0" fillId="0" borderId="0" xfId="0"/>
    <xf numFmtId="0" fontId="3" fillId="3" borderId="1" xfId="0" applyFont="1" applyFill="1" applyBorder="1" applyAlignment="1">
      <alignment horizontal="center"/>
    </xf>
    <xf numFmtId="0" fontId="3" fillId="3" borderId="0" xfId="0" applyFont="1" applyFill="1" applyAlignment="1">
      <alignment horizontal="center"/>
    </xf>
    <xf numFmtId="9" fontId="3" fillId="3" borderId="1" xfId="0" applyNumberFormat="1" applyFont="1" applyFill="1" applyBorder="1" applyAlignment="1">
      <alignment horizontal="center"/>
    </xf>
    <xf numFmtId="165" fontId="3" fillId="3" borderId="1" xfId="0" applyNumberFormat="1" applyFont="1" applyFill="1" applyBorder="1" applyAlignment="1">
      <alignment horizontal="center"/>
    </xf>
    <xf numFmtId="10" fontId="3" fillId="3" borderId="1" xfId="0" applyNumberFormat="1" applyFont="1" applyFill="1" applyBorder="1" applyAlignment="1">
      <alignment horizontal="center"/>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1" fillId="2" borderId="1" xfId="0" applyFont="1" applyFill="1" applyBorder="1" applyAlignment="1">
      <alignment wrapText="1"/>
    </xf>
    <xf numFmtId="0" fontId="2" fillId="2" borderId="1" xfId="0" applyFont="1" applyFill="1" applyBorder="1" applyAlignment="1">
      <alignment vertical="center" wrapText="1"/>
    </xf>
    <xf numFmtId="0" fontId="3" fillId="3" borderId="2" xfId="0" applyFont="1" applyFill="1" applyBorder="1" applyAlignment="1">
      <alignment horizontal="center"/>
    </xf>
    <xf numFmtId="9" fontId="3" fillId="3" borderId="2" xfId="0" applyNumberFormat="1"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xf numFmtId="165" fontId="3" fillId="3" borderId="2" xfId="0" applyNumberFormat="1" applyFont="1" applyFill="1" applyBorder="1" applyAlignment="1">
      <alignment horizontal="center"/>
    </xf>
    <xf numFmtId="10" fontId="3" fillId="3" borderId="2" xfId="0" applyNumberFormat="1" applyFont="1" applyFill="1" applyBorder="1" applyAlignment="1">
      <alignment horizontal="center"/>
    </xf>
    <xf numFmtId="3" fontId="4" fillId="3" borderId="1" xfId="0" applyNumberFormat="1" applyFont="1" applyFill="1" applyBorder="1" applyAlignment="1">
      <alignment horizontal="center"/>
    </xf>
    <xf numFmtId="0" fontId="4" fillId="3" borderId="1" xfId="0" applyFont="1" applyFill="1" applyBorder="1" applyAlignment="1">
      <alignment horizontal="center"/>
    </xf>
    <xf numFmtId="0" fontId="3" fillId="3" borderId="5" xfId="0" applyFont="1" applyFill="1" applyBorder="1" applyAlignment="1">
      <alignment horizontal="center"/>
    </xf>
    <xf numFmtId="0" fontId="5" fillId="3" borderId="1" xfId="0" applyFont="1" applyFill="1" applyBorder="1" applyAlignment="1">
      <alignment horizontal="center"/>
    </xf>
    <xf numFmtId="0" fontId="1" fillId="2" borderId="4" xfId="0" applyFont="1" applyFill="1" applyBorder="1" applyAlignment="1">
      <alignment vertical="center" wrapText="1"/>
    </xf>
    <xf numFmtId="0" fontId="3" fillId="3" borderId="4" xfId="0" applyFont="1" applyFill="1" applyBorder="1" applyAlignment="1">
      <alignment horizontal="center"/>
    </xf>
    <xf numFmtId="0" fontId="3" fillId="3" borderId="10" xfId="0" applyFont="1" applyFill="1" applyBorder="1" applyAlignment="1">
      <alignment horizontal="center"/>
    </xf>
    <xf numFmtId="3" fontId="3" fillId="3" borderId="1" xfId="0" applyNumberFormat="1" applyFont="1" applyFill="1" applyBorder="1" applyAlignment="1">
      <alignment horizontal="center"/>
    </xf>
    <xf numFmtId="0" fontId="3" fillId="3" borderId="1" xfId="0" applyFont="1" applyFill="1" applyBorder="1"/>
    <xf numFmtId="10" fontId="3" fillId="3" borderId="1" xfId="0" applyNumberFormat="1" applyFont="1" applyFill="1" applyBorder="1"/>
    <xf numFmtId="2" fontId="3" fillId="3" borderId="1" xfId="0" applyNumberFormat="1" applyFont="1" applyFill="1" applyBorder="1"/>
    <xf numFmtId="0" fontId="3" fillId="4" borderId="1" xfId="0" applyFont="1" applyFill="1" applyBorder="1"/>
    <xf numFmtId="10" fontId="3" fillId="4" borderId="1" xfId="2" applyNumberFormat="1" applyFont="1" applyFill="1" applyBorder="1"/>
    <xf numFmtId="0" fontId="3" fillId="4" borderId="1" xfId="0" applyFont="1" applyFill="1" applyBorder="1" applyAlignment="1">
      <alignment horizontal="center"/>
    </xf>
    <xf numFmtId="166" fontId="3" fillId="4" borderId="1" xfId="1" applyNumberFormat="1" applyFont="1" applyFill="1" applyBorder="1"/>
    <xf numFmtId="0" fontId="3" fillId="5" borderId="1" xfId="0" applyFont="1" applyFill="1" applyBorder="1"/>
    <xf numFmtId="10" fontId="3" fillId="5" borderId="1" xfId="0" applyNumberFormat="1" applyFont="1" applyFill="1" applyBorder="1"/>
    <xf numFmtId="0" fontId="3" fillId="5" borderId="1" xfId="0" applyFont="1" applyFill="1" applyBorder="1" applyAlignment="1">
      <alignment horizontal="center"/>
    </xf>
    <xf numFmtId="2" fontId="3" fillId="5" borderId="1" xfId="0" applyNumberFormat="1" applyFont="1" applyFill="1" applyBorder="1"/>
    <xf numFmtId="2" fontId="3" fillId="3" borderId="10" xfId="0" applyNumberFormat="1" applyFont="1" applyFill="1" applyBorder="1"/>
    <xf numFmtId="0" fontId="3" fillId="4" borderId="10" xfId="0" applyFont="1" applyFill="1" applyBorder="1"/>
    <xf numFmtId="0" fontId="3" fillId="4" borderId="10" xfId="0" applyFont="1" applyFill="1" applyBorder="1" applyAlignment="1">
      <alignment horizontal="center"/>
    </xf>
    <xf numFmtId="2" fontId="3" fillId="4" borderId="10" xfId="0" applyNumberFormat="1" applyFont="1" applyFill="1" applyBorder="1"/>
    <xf numFmtId="0" fontId="3" fillId="5" borderId="10" xfId="0" applyFont="1" applyFill="1" applyBorder="1" applyAlignment="1">
      <alignment horizontal="center"/>
    </xf>
    <xf numFmtId="2" fontId="3" fillId="5" borderId="10" xfId="0" applyNumberFormat="1" applyFont="1" applyFill="1" applyBorder="1"/>
    <xf numFmtId="3" fontId="3" fillId="4" borderId="1" xfId="0" applyNumberFormat="1" applyFont="1" applyFill="1" applyBorder="1"/>
    <xf numFmtId="2" fontId="3" fillId="4" borderId="1" xfId="0" applyNumberFormat="1" applyFont="1" applyFill="1" applyBorder="1"/>
    <xf numFmtId="3" fontId="3" fillId="5" borderId="1" xfId="0" applyNumberFormat="1" applyFont="1" applyFill="1" applyBorder="1"/>
    <xf numFmtId="2" fontId="3" fillId="4" borderId="4" xfId="0" applyNumberFormat="1" applyFont="1" applyFill="1" applyBorder="1"/>
    <xf numFmtId="9" fontId="3" fillId="5" borderId="1" xfId="0" applyNumberFormat="1" applyFont="1" applyFill="1" applyBorder="1"/>
    <xf numFmtId="2" fontId="3" fillId="3" borderId="4" xfId="0" applyNumberFormat="1" applyFont="1" applyFill="1" applyBorder="1"/>
    <xf numFmtId="0" fontId="3" fillId="4" borderId="4" xfId="0" applyFont="1" applyFill="1" applyBorder="1" applyAlignment="1">
      <alignment horizontal="center"/>
    </xf>
    <xf numFmtId="3" fontId="3" fillId="5" borderId="4" xfId="0" applyNumberFormat="1" applyFont="1" applyFill="1" applyBorder="1"/>
    <xf numFmtId="0" fontId="3" fillId="5" borderId="4" xfId="0" applyFont="1" applyFill="1" applyBorder="1" applyAlignment="1">
      <alignment horizontal="center"/>
    </xf>
    <xf numFmtId="2" fontId="3" fillId="5" borderId="4" xfId="0" applyNumberFormat="1" applyFont="1" applyFill="1" applyBorder="1"/>
    <xf numFmtId="164" fontId="3" fillId="4" borderId="1" xfId="0" applyNumberFormat="1" applyFont="1" applyFill="1" applyBorder="1"/>
    <xf numFmtId="10" fontId="3" fillId="4" borderId="1" xfId="0" applyNumberFormat="1" applyFont="1" applyFill="1" applyBorder="1"/>
    <xf numFmtId="0" fontId="3" fillId="5" borderId="1" xfId="0" applyFont="1" applyFill="1" applyBorder="1" applyAlignment="1">
      <alignment horizontal="right"/>
    </xf>
    <xf numFmtId="9" fontId="3" fillId="3" borderId="1" xfId="0" applyNumberFormat="1" applyFont="1" applyFill="1" applyBorder="1"/>
    <xf numFmtId="9" fontId="3" fillId="4" borderId="1" xfId="0" applyNumberFormat="1" applyFont="1" applyFill="1" applyBorder="1"/>
    <xf numFmtId="2" fontId="3" fillId="6" borderId="1" xfId="0" applyNumberFormat="1" applyFont="1" applyFill="1" applyBorder="1"/>
    <xf numFmtId="166" fontId="3" fillId="7" borderId="1" xfId="0" applyNumberFormat="1" applyFont="1" applyFill="1" applyBorder="1"/>
    <xf numFmtId="2" fontId="3" fillId="8" borderId="1" xfId="0" applyNumberFormat="1" applyFont="1" applyFill="1" applyBorder="1"/>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5" borderId="1" xfId="0" applyFont="1" applyFill="1" applyBorder="1" applyAlignment="1">
      <alignment vertical="center"/>
    </xf>
    <xf numFmtId="3" fontId="3" fillId="4" borderId="1" xfId="0" applyNumberFormat="1" applyFont="1" applyFill="1" applyBorder="1" applyAlignment="1">
      <alignment wrapText="1"/>
    </xf>
    <xf numFmtId="0" fontId="3" fillId="4" borderId="1" xfId="0" applyFont="1" applyFill="1" applyBorder="1" applyAlignment="1">
      <alignment horizontal="center" vertical="center" wrapText="1"/>
    </xf>
    <xf numFmtId="0" fontId="1" fillId="2" borderId="1" xfId="0" applyFont="1" applyFill="1" applyBorder="1" applyAlignment="1">
      <alignment horizontal="center" wrapText="1"/>
    </xf>
    <xf numFmtId="0" fontId="2" fillId="2" borderId="1" xfId="0" applyFont="1" applyFill="1" applyBorder="1" applyAlignment="1">
      <alignment horizontal="left"/>
    </xf>
    <xf numFmtId="0" fontId="2" fillId="2" borderId="10" xfId="0" applyFont="1" applyFill="1" applyBorder="1" applyAlignment="1">
      <alignment horizontal="left"/>
    </xf>
    <xf numFmtId="0" fontId="2" fillId="2" borderId="1" xfId="0" applyFont="1" applyFill="1" applyBorder="1"/>
    <xf numFmtId="0" fontId="2" fillId="2" borderId="1" xfId="0" applyFont="1" applyFill="1" applyBorder="1" applyAlignment="1">
      <alignment vertical="center"/>
    </xf>
    <xf numFmtId="0" fontId="2" fillId="2" borderId="1" xfId="0" applyFont="1" applyFill="1" applyBorder="1" applyAlignment="1">
      <alignment vertical="top"/>
    </xf>
    <xf numFmtId="0" fontId="1" fillId="2" borderId="1" xfId="0" applyFont="1" applyFill="1" applyBorder="1" applyAlignment="1">
      <alignment horizontal="center" vertical="center" wrapText="1"/>
    </xf>
    <xf numFmtId="0" fontId="7" fillId="2" borderId="1" xfId="0" applyFont="1" applyFill="1" applyBorder="1"/>
    <xf numFmtId="0" fontId="8" fillId="3" borderId="1" xfId="0" applyFont="1" applyFill="1" applyBorder="1"/>
    <xf numFmtId="0" fontId="9" fillId="3" borderId="2" xfId="0" applyFont="1" applyFill="1" applyBorder="1" applyAlignment="1">
      <alignment horizontal="center" vertical="center" wrapText="1"/>
    </xf>
    <xf numFmtId="0" fontId="9" fillId="3" borderId="1" xfId="0" applyFont="1" applyFill="1" applyBorder="1" applyAlignment="1">
      <alignment horizontal="center"/>
    </xf>
    <xf numFmtId="0" fontId="10" fillId="4" borderId="1" xfId="0" applyFont="1" applyFill="1" applyBorder="1" applyAlignment="1">
      <alignment horizontal="center" vertical="center"/>
    </xf>
    <xf numFmtId="0" fontId="10" fillId="4" borderId="1" xfId="0" applyFont="1" applyFill="1" applyBorder="1" applyAlignment="1">
      <alignment horizontal="center"/>
    </xf>
    <xf numFmtId="0" fontId="11" fillId="5" borderId="1" xfId="0" applyFont="1" applyFill="1" applyBorder="1" applyAlignment="1">
      <alignment horizontal="center" vertical="center"/>
    </xf>
    <xf numFmtId="0" fontId="11" fillId="5" borderId="1" xfId="0" applyFont="1" applyFill="1" applyBorder="1" applyAlignment="1">
      <alignment horizontal="center"/>
    </xf>
    <xf numFmtId="0" fontId="11" fillId="5" borderId="7" xfId="0" applyFont="1" applyFill="1" applyBorder="1" applyAlignment="1">
      <alignment horizontal="center"/>
    </xf>
    <xf numFmtId="0" fontId="3" fillId="3" borderId="2" xfId="0" applyFont="1" applyFill="1" applyBorder="1" applyAlignment="1">
      <alignment horizontal="center"/>
    </xf>
    <xf numFmtId="0" fontId="3" fillId="3" borderId="5" xfId="0" applyFont="1" applyFill="1" applyBorder="1" applyAlignment="1">
      <alignment horizontal="center"/>
    </xf>
    <xf numFmtId="0" fontId="3" fillId="4" borderId="2" xfId="0" applyFont="1" applyFill="1" applyBorder="1" applyAlignment="1">
      <alignment horizontal="center"/>
    </xf>
    <xf numFmtId="0" fontId="3" fillId="4" borderId="5" xfId="0" applyFont="1" applyFill="1" applyBorder="1" applyAlignment="1">
      <alignment horizontal="center"/>
    </xf>
    <xf numFmtId="0" fontId="1" fillId="2" borderId="10"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3" fillId="3" borderId="2" xfId="0" applyFont="1" applyFill="1" applyBorder="1" applyAlignment="1">
      <alignment horizontal="center" wrapText="1"/>
    </xf>
    <xf numFmtId="0" fontId="3" fillId="3" borderId="5" xfId="0" applyFont="1" applyFill="1" applyBorder="1" applyAlignment="1">
      <alignment horizontal="center" wrapText="1"/>
    </xf>
    <xf numFmtId="0" fontId="3" fillId="3" borderId="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3"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2" xfId="0" applyFont="1" applyFill="1" applyBorder="1" applyAlignment="1">
      <alignment horizontal="center"/>
    </xf>
    <xf numFmtId="0" fontId="3" fillId="5" borderId="5" xfId="0" applyFont="1" applyFill="1" applyBorder="1" applyAlignment="1">
      <alignment horizontal="center"/>
    </xf>
    <xf numFmtId="0" fontId="3" fillId="5" borderId="2" xfId="0" applyFont="1" applyFill="1" applyBorder="1" applyAlignment="1">
      <alignment horizontal="center" wrapText="1"/>
    </xf>
    <xf numFmtId="0" fontId="3" fillId="4" borderId="2" xfId="0" applyFont="1" applyFill="1" applyBorder="1" applyAlignment="1">
      <alignment horizontal="center" wrapText="1"/>
    </xf>
  </cellXfs>
  <cellStyles count="3">
    <cellStyle name="Millares [0]" xfId="1" builtinId="6"/>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tabSelected="1" zoomScale="85" zoomScaleNormal="85" workbookViewId="0">
      <selection activeCell="A23" sqref="A23"/>
    </sheetView>
  </sheetViews>
  <sheetFormatPr baseColWidth="10" defaultRowHeight="15" x14ac:dyDescent="0.25"/>
  <cols>
    <col min="1" max="1" width="28.140625" customWidth="1"/>
    <col min="2" max="2" width="55.42578125" customWidth="1"/>
    <col min="3" max="3" width="31" customWidth="1"/>
    <col min="4" max="4" width="21" customWidth="1"/>
    <col min="7" max="7" width="12.5703125" bestFit="1" customWidth="1"/>
    <col min="8" max="9" width="21.42578125" customWidth="1"/>
    <col min="10" max="10" width="18.140625" customWidth="1"/>
    <col min="12" max="12" width="11" customWidth="1"/>
    <col min="13" max="13" width="21.42578125" customWidth="1"/>
    <col min="14" max="14" width="26.5703125" customWidth="1"/>
  </cols>
  <sheetData>
    <row r="1" spans="1:17" ht="15.75" x14ac:dyDescent="0.25">
      <c r="A1" s="64" t="s">
        <v>31</v>
      </c>
      <c r="B1" s="6" t="s">
        <v>0</v>
      </c>
      <c r="C1" s="73" t="s">
        <v>80</v>
      </c>
      <c r="D1" s="72"/>
      <c r="E1" s="74" t="s">
        <v>10</v>
      </c>
      <c r="F1" s="74" t="s">
        <v>11</v>
      </c>
      <c r="G1" s="74" t="s">
        <v>12</v>
      </c>
      <c r="H1" s="75" t="s">
        <v>13</v>
      </c>
      <c r="I1" s="76"/>
      <c r="J1" s="76" t="s">
        <v>10</v>
      </c>
      <c r="K1" s="76" t="s">
        <v>11</v>
      </c>
      <c r="L1" s="76" t="s">
        <v>12</v>
      </c>
      <c r="M1" s="77" t="s">
        <v>14</v>
      </c>
      <c r="N1" s="78"/>
      <c r="O1" s="78" t="s">
        <v>10</v>
      </c>
      <c r="P1" s="78" t="s">
        <v>11</v>
      </c>
      <c r="Q1" s="79" t="s">
        <v>12</v>
      </c>
    </row>
    <row r="2" spans="1:17" ht="15.75" x14ac:dyDescent="0.25">
      <c r="A2" s="93" t="s">
        <v>52</v>
      </c>
      <c r="B2" s="65" t="s">
        <v>48</v>
      </c>
      <c r="C2" s="18" t="s">
        <v>25</v>
      </c>
      <c r="D2" s="10" t="s">
        <v>26</v>
      </c>
      <c r="E2" s="25">
        <f>100%/22</f>
        <v>4.5454545454545456E-2</v>
      </c>
      <c r="F2" s="1">
        <v>5</v>
      </c>
      <c r="G2" s="26">
        <f>E2*F2</f>
        <v>0.22727272727272729</v>
      </c>
      <c r="H2" s="27" t="s">
        <v>36</v>
      </c>
      <c r="I2" s="27" t="s">
        <v>37</v>
      </c>
      <c r="J2" s="28">
        <f>100%/22</f>
        <v>4.5454545454545456E-2</v>
      </c>
      <c r="K2" s="29">
        <v>4</v>
      </c>
      <c r="L2" s="30">
        <f>(J2*K2)</f>
        <v>0.18181818181818182</v>
      </c>
      <c r="M2" s="33" t="s">
        <v>36</v>
      </c>
      <c r="N2" s="33" t="s">
        <v>41</v>
      </c>
      <c r="O2" s="32">
        <f>100%/22</f>
        <v>4.5454545454545456E-2</v>
      </c>
      <c r="P2" s="33">
        <v>4</v>
      </c>
      <c r="Q2" s="34">
        <f>O2*P2</f>
        <v>0.18181818181818182</v>
      </c>
    </row>
    <row r="3" spans="1:17" ht="15.75" x14ac:dyDescent="0.25">
      <c r="A3" s="94"/>
      <c r="B3" s="66" t="s">
        <v>49</v>
      </c>
      <c r="C3" s="22" t="s">
        <v>30</v>
      </c>
      <c r="D3" s="2" t="str">
        <f>C3</f>
        <v xml:space="preserve">JAPONES </v>
      </c>
      <c r="E3" s="25">
        <f t="shared" ref="E3:E23" si="0">100%/22</f>
        <v>4.5454545454545456E-2</v>
      </c>
      <c r="F3" s="22">
        <v>3</v>
      </c>
      <c r="G3" s="35">
        <f>E3*F3</f>
        <v>0.13636363636363635</v>
      </c>
      <c r="H3" s="36" t="s">
        <v>38</v>
      </c>
      <c r="I3" s="36" t="s">
        <v>38</v>
      </c>
      <c r="J3" s="28">
        <f t="shared" ref="J3:J22" si="1">100%/22</f>
        <v>4.5454545454545456E-2</v>
      </c>
      <c r="K3" s="37">
        <v>4</v>
      </c>
      <c r="L3" s="38">
        <f>J3*K3</f>
        <v>0.18181818181818182</v>
      </c>
      <c r="M3" s="39" t="s">
        <v>42</v>
      </c>
      <c r="N3" s="39" t="s">
        <v>42</v>
      </c>
      <c r="O3" s="32">
        <f t="shared" ref="O3:O23" si="2">100%/22</f>
        <v>4.5454545454545456E-2</v>
      </c>
      <c r="P3" s="39">
        <v>3</v>
      </c>
      <c r="Q3" s="40">
        <f t="shared" ref="Q3" si="3">O3*P3</f>
        <v>0.13636363636363635</v>
      </c>
    </row>
    <row r="4" spans="1:17" ht="15.75" x14ac:dyDescent="0.25">
      <c r="A4" s="94"/>
      <c r="B4" s="67" t="s">
        <v>50</v>
      </c>
      <c r="C4" s="87" t="s">
        <v>58</v>
      </c>
      <c r="D4" s="88"/>
      <c r="E4" s="25">
        <f t="shared" si="0"/>
        <v>4.5454545454545456E-2</v>
      </c>
      <c r="F4" s="1">
        <v>2</v>
      </c>
      <c r="G4" s="26">
        <f>E4*F4</f>
        <v>9.0909090909090912E-2</v>
      </c>
      <c r="H4" s="82" t="s">
        <v>59</v>
      </c>
      <c r="I4" s="83"/>
      <c r="J4" s="28">
        <f t="shared" si="1"/>
        <v>4.5454545454545456E-2</v>
      </c>
      <c r="K4" s="29">
        <v>4</v>
      </c>
      <c r="L4" s="27"/>
      <c r="M4" s="98" t="s">
        <v>71</v>
      </c>
      <c r="N4" s="99"/>
      <c r="O4" s="32">
        <f t="shared" si="2"/>
        <v>4.5454545454545456E-2</v>
      </c>
      <c r="P4" s="33">
        <v>5</v>
      </c>
      <c r="Q4" s="34">
        <f t="shared" ref="Q4:Q15" si="4">O4*P4</f>
        <v>0.22727272727272729</v>
      </c>
    </row>
    <row r="5" spans="1:17" ht="15.75" x14ac:dyDescent="0.25">
      <c r="A5" s="95"/>
      <c r="B5" s="67" t="s">
        <v>51</v>
      </c>
      <c r="C5" s="80" t="s">
        <v>53</v>
      </c>
      <c r="D5" s="81"/>
      <c r="E5" s="25">
        <f t="shared" si="0"/>
        <v>4.5454545454545456E-2</v>
      </c>
      <c r="F5" s="1">
        <v>2</v>
      </c>
      <c r="G5" s="26">
        <f>E5*F5</f>
        <v>9.0909090909090912E-2</v>
      </c>
      <c r="H5" s="82" t="s">
        <v>54</v>
      </c>
      <c r="I5" s="83"/>
      <c r="J5" s="28">
        <f t="shared" si="1"/>
        <v>4.5454545454545456E-2</v>
      </c>
      <c r="K5" s="29">
        <v>5</v>
      </c>
      <c r="L5" s="27"/>
      <c r="M5" s="98" t="s">
        <v>60</v>
      </c>
      <c r="N5" s="99"/>
      <c r="O5" s="32">
        <f t="shared" si="2"/>
        <v>4.5454545454545456E-2</v>
      </c>
      <c r="P5" s="33">
        <v>4</v>
      </c>
      <c r="Q5" s="34">
        <f t="shared" si="4"/>
        <v>0.18181818181818182</v>
      </c>
    </row>
    <row r="6" spans="1:17" ht="15.75" x14ac:dyDescent="0.25">
      <c r="A6" s="84" t="s">
        <v>32</v>
      </c>
      <c r="B6" s="7" t="s">
        <v>16</v>
      </c>
      <c r="C6" s="23">
        <v>59035</v>
      </c>
      <c r="D6" s="16">
        <v>14879</v>
      </c>
      <c r="E6" s="25">
        <f t="shared" si="0"/>
        <v>4.5454545454545456E-2</v>
      </c>
      <c r="F6" s="1">
        <v>4</v>
      </c>
      <c r="G6" s="26">
        <f t="shared" ref="G6:G18" si="5">E6*F6</f>
        <v>0.18181818181818182</v>
      </c>
      <c r="H6" s="41">
        <v>123101</v>
      </c>
      <c r="I6" s="41">
        <v>15992</v>
      </c>
      <c r="J6" s="28">
        <f t="shared" si="1"/>
        <v>4.5454545454545456E-2</v>
      </c>
      <c r="K6" s="29">
        <v>3</v>
      </c>
      <c r="L6" s="42">
        <f>J6*K6</f>
        <v>0.13636363636363635</v>
      </c>
      <c r="M6" s="43">
        <v>8776</v>
      </c>
      <c r="N6" s="43">
        <v>4660</v>
      </c>
      <c r="O6" s="32">
        <f t="shared" si="2"/>
        <v>4.5454545454545456E-2</v>
      </c>
      <c r="P6" s="33">
        <v>5</v>
      </c>
      <c r="Q6" s="34">
        <f t="shared" si="4"/>
        <v>0.22727272727272729</v>
      </c>
    </row>
    <row r="7" spans="1:17" ht="31.5" x14ac:dyDescent="0.25">
      <c r="A7" s="85"/>
      <c r="B7" s="7" t="s">
        <v>20</v>
      </c>
      <c r="C7" s="10">
        <v>-2</v>
      </c>
      <c r="D7" s="17">
        <v>-2</v>
      </c>
      <c r="E7" s="25">
        <f t="shared" si="0"/>
        <v>4.5454545454545456E-2</v>
      </c>
      <c r="F7" s="18">
        <v>2</v>
      </c>
      <c r="G7" s="26">
        <f t="shared" si="5"/>
        <v>9.0909090909090912E-2</v>
      </c>
      <c r="H7" s="27">
        <v>4</v>
      </c>
      <c r="I7" s="27">
        <v>-6</v>
      </c>
      <c r="J7" s="28">
        <f t="shared" si="1"/>
        <v>4.5454545454545456E-2</v>
      </c>
      <c r="K7" s="29">
        <v>3</v>
      </c>
      <c r="L7" s="44">
        <f t="shared" ref="L7:L18" si="6">J7*K7</f>
        <v>0.13636363636363635</v>
      </c>
      <c r="M7" s="45">
        <v>0.3</v>
      </c>
      <c r="N7" s="45">
        <v>0.3</v>
      </c>
      <c r="O7" s="32">
        <f t="shared" si="2"/>
        <v>4.5454545454545456E-2</v>
      </c>
      <c r="P7" s="33">
        <v>2</v>
      </c>
      <c r="Q7" s="34">
        <f t="shared" si="4"/>
        <v>9.0909090909090912E-2</v>
      </c>
    </row>
    <row r="8" spans="1:17" ht="31.5" x14ac:dyDescent="0.25">
      <c r="A8" s="85"/>
      <c r="B8" s="7" t="s">
        <v>19</v>
      </c>
      <c r="C8" s="10" t="s">
        <v>17</v>
      </c>
      <c r="D8" s="1" t="s">
        <v>27</v>
      </c>
      <c r="E8" s="25">
        <f t="shared" si="0"/>
        <v>4.5454545454545456E-2</v>
      </c>
      <c r="F8" s="18">
        <v>4</v>
      </c>
      <c r="G8" s="26">
        <f t="shared" si="5"/>
        <v>0.18181818181818182</v>
      </c>
      <c r="H8" s="63" t="s">
        <v>76</v>
      </c>
      <c r="I8" s="63" t="s">
        <v>77</v>
      </c>
      <c r="J8" s="28">
        <f t="shared" si="1"/>
        <v>4.5454545454545456E-2</v>
      </c>
      <c r="K8" s="29">
        <v>2</v>
      </c>
      <c r="L8" s="44">
        <f t="shared" si="6"/>
        <v>9.0909090909090912E-2</v>
      </c>
      <c r="M8" s="60" t="s">
        <v>78</v>
      </c>
      <c r="N8" s="61" t="s">
        <v>79</v>
      </c>
      <c r="O8" s="32">
        <f t="shared" si="2"/>
        <v>4.5454545454545456E-2</v>
      </c>
      <c r="P8" s="33">
        <v>3</v>
      </c>
      <c r="Q8" s="34">
        <f t="shared" si="4"/>
        <v>0.13636363636363635</v>
      </c>
    </row>
    <row r="9" spans="1:17" ht="31.5" x14ac:dyDescent="0.25">
      <c r="A9" s="85"/>
      <c r="B9" s="7" t="s">
        <v>18</v>
      </c>
      <c r="C9" s="2">
        <v>130</v>
      </c>
      <c r="D9" s="19">
        <v>3</v>
      </c>
      <c r="E9" s="25">
        <f t="shared" si="0"/>
        <v>4.5454545454545456E-2</v>
      </c>
      <c r="F9" s="18">
        <v>4</v>
      </c>
      <c r="G9" s="26">
        <f t="shared" si="5"/>
        <v>0.18181818181818182</v>
      </c>
      <c r="H9" s="62">
        <v>441</v>
      </c>
      <c r="I9" s="27">
        <v>0</v>
      </c>
      <c r="J9" s="28">
        <f t="shared" si="1"/>
        <v>4.5454545454545456E-2</v>
      </c>
      <c r="K9" s="29">
        <v>1</v>
      </c>
      <c r="L9" s="44">
        <f t="shared" si="6"/>
        <v>4.5454545454545456E-2</v>
      </c>
      <c r="M9" s="31">
        <v>3</v>
      </c>
      <c r="N9" s="31">
        <v>3</v>
      </c>
      <c r="O9" s="32">
        <f t="shared" si="2"/>
        <v>4.5454545454545456E-2</v>
      </c>
      <c r="P9" s="33">
        <v>2</v>
      </c>
      <c r="Q9" s="34">
        <f t="shared" si="4"/>
        <v>9.0909090909090912E-2</v>
      </c>
    </row>
    <row r="10" spans="1:17" ht="31.5" x14ac:dyDescent="0.25">
      <c r="A10" s="85"/>
      <c r="B10" s="7" t="s">
        <v>15</v>
      </c>
      <c r="C10" s="11">
        <v>0.01</v>
      </c>
      <c r="D10" s="3">
        <v>0.01</v>
      </c>
      <c r="E10" s="25">
        <f t="shared" si="0"/>
        <v>4.5454545454545456E-2</v>
      </c>
      <c r="F10" s="18">
        <v>2</v>
      </c>
      <c r="G10" s="26">
        <f t="shared" si="5"/>
        <v>9.0909090909090912E-2</v>
      </c>
      <c r="H10" s="27">
        <v>1</v>
      </c>
      <c r="I10" s="27">
        <v>0</v>
      </c>
      <c r="J10" s="28">
        <f t="shared" si="1"/>
        <v>4.5454545454545456E-2</v>
      </c>
      <c r="K10" s="29">
        <v>1</v>
      </c>
      <c r="L10" s="44">
        <f t="shared" si="6"/>
        <v>4.5454545454545456E-2</v>
      </c>
      <c r="M10" s="31">
        <v>0</v>
      </c>
      <c r="N10" s="31">
        <v>0</v>
      </c>
      <c r="O10" s="32">
        <f t="shared" si="2"/>
        <v>4.5454545454545456E-2</v>
      </c>
      <c r="P10" s="33">
        <v>2</v>
      </c>
      <c r="Q10" s="34">
        <f t="shared" si="4"/>
        <v>9.0909090909090912E-2</v>
      </c>
    </row>
    <row r="11" spans="1:17" ht="31.5" x14ac:dyDescent="0.25">
      <c r="A11" s="85"/>
      <c r="B11" s="7" t="s">
        <v>1</v>
      </c>
      <c r="C11" s="12">
        <v>-8</v>
      </c>
      <c r="D11" s="1">
        <v>0</v>
      </c>
      <c r="E11" s="25">
        <f t="shared" si="0"/>
        <v>4.5454545454545456E-2</v>
      </c>
      <c r="F11" s="18">
        <v>4</v>
      </c>
      <c r="G11" s="26">
        <f t="shared" si="5"/>
        <v>0.18181818181818182</v>
      </c>
      <c r="H11" s="27">
        <v>-6</v>
      </c>
      <c r="I11" s="27">
        <v>0</v>
      </c>
      <c r="J11" s="28">
        <f t="shared" si="1"/>
        <v>4.5454545454545456E-2</v>
      </c>
      <c r="K11" s="29">
        <v>1</v>
      </c>
      <c r="L11" s="44">
        <f t="shared" si="6"/>
        <v>4.5454545454545456E-2</v>
      </c>
      <c r="M11" s="31">
        <v>1</v>
      </c>
      <c r="N11" s="31">
        <v>1</v>
      </c>
      <c r="O11" s="32">
        <f t="shared" si="2"/>
        <v>4.5454545454545456E-2</v>
      </c>
      <c r="P11" s="33">
        <v>4</v>
      </c>
      <c r="Q11" s="34">
        <f t="shared" si="4"/>
        <v>0.18181818181818182</v>
      </c>
    </row>
    <row r="12" spans="1:17" ht="15.75" x14ac:dyDescent="0.25">
      <c r="A12" s="85"/>
      <c r="B12" s="8" t="s">
        <v>2</v>
      </c>
      <c r="C12" s="2">
        <v>11</v>
      </c>
      <c r="D12" s="1">
        <f>C12</f>
        <v>11</v>
      </c>
      <c r="E12" s="25">
        <f t="shared" si="0"/>
        <v>4.5454545454545456E-2</v>
      </c>
      <c r="F12" s="18">
        <v>3</v>
      </c>
      <c r="G12" s="26">
        <f t="shared" si="5"/>
        <v>0.13636363636363635</v>
      </c>
      <c r="H12" s="27">
        <v>10</v>
      </c>
      <c r="I12" s="27">
        <v>10</v>
      </c>
      <c r="J12" s="28">
        <f t="shared" si="1"/>
        <v>4.5454545454545456E-2</v>
      </c>
      <c r="K12" s="29">
        <v>2</v>
      </c>
      <c r="L12" s="44">
        <f t="shared" si="6"/>
        <v>9.0909090909090912E-2</v>
      </c>
      <c r="M12" s="31">
        <v>12</v>
      </c>
      <c r="N12" s="31">
        <v>12</v>
      </c>
      <c r="O12" s="32">
        <f t="shared" si="2"/>
        <v>4.5454545454545456E-2</v>
      </c>
      <c r="P12" s="33">
        <v>2</v>
      </c>
      <c r="Q12" s="34">
        <f t="shared" si="4"/>
        <v>9.0909090909090912E-2</v>
      </c>
    </row>
    <row r="13" spans="1:17" ht="15.75" x14ac:dyDescent="0.25">
      <c r="A13" s="85"/>
      <c r="B13" s="8" t="s">
        <v>3</v>
      </c>
      <c r="C13" s="13"/>
      <c r="D13" s="24"/>
      <c r="E13" s="25">
        <f t="shared" si="0"/>
        <v>4.5454545454545456E-2</v>
      </c>
      <c r="F13" s="18"/>
      <c r="G13" s="26">
        <f t="shared" si="5"/>
        <v>0</v>
      </c>
      <c r="H13" s="27"/>
      <c r="I13" s="27"/>
      <c r="J13" s="28">
        <f t="shared" si="1"/>
        <v>4.5454545454545456E-2</v>
      </c>
      <c r="K13" s="29">
        <v>2</v>
      </c>
      <c r="L13" s="44">
        <f t="shared" si="6"/>
        <v>9.0909090909090912E-2</v>
      </c>
      <c r="M13" s="31"/>
      <c r="N13" s="31"/>
      <c r="O13" s="32">
        <f t="shared" si="2"/>
        <v>4.5454545454545456E-2</v>
      </c>
      <c r="P13" s="33">
        <v>2</v>
      </c>
      <c r="Q13" s="34">
        <f t="shared" si="4"/>
        <v>9.0909090909090912E-2</v>
      </c>
    </row>
    <row r="14" spans="1:17" ht="15.75" x14ac:dyDescent="0.25">
      <c r="A14" s="86"/>
      <c r="B14" s="7" t="s">
        <v>4</v>
      </c>
      <c r="C14" s="10" t="s">
        <v>28</v>
      </c>
      <c r="D14" s="1" t="s">
        <v>28</v>
      </c>
      <c r="E14" s="25">
        <f t="shared" si="0"/>
        <v>4.5454545454545456E-2</v>
      </c>
      <c r="F14" s="18">
        <v>5</v>
      </c>
      <c r="G14" s="26">
        <f t="shared" si="5"/>
        <v>0.22727272727272729</v>
      </c>
      <c r="H14" s="59" t="s">
        <v>40</v>
      </c>
      <c r="I14" s="59" t="s">
        <v>40</v>
      </c>
      <c r="J14" s="28">
        <f t="shared" si="1"/>
        <v>4.5454545454545456E-2</v>
      </c>
      <c r="K14" s="29">
        <v>2</v>
      </c>
      <c r="L14" s="44">
        <f t="shared" si="6"/>
        <v>9.0909090909090912E-2</v>
      </c>
      <c r="M14" s="31" t="s">
        <v>43</v>
      </c>
      <c r="N14" s="31" t="s">
        <v>44</v>
      </c>
      <c r="O14" s="32">
        <f t="shared" si="2"/>
        <v>4.5454545454545456E-2</v>
      </c>
      <c r="P14" s="33">
        <v>1</v>
      </c>
      <c r="Q14" s="34">
        <f t="shared" si="4"/>
        <v>4.5454545454545456E-2</v>
      </c>
    </row>
    <row r="15" spans="1:17" ht="15.75" x14ac:dyDescent="0.25">
      <c r="A15" s="84" t="s">
        <v>33</v>
      </c>
      <c r="B15" s="9" t="s">
        <v>5</v>
      </c>
      <c r="C15" s="10" t="s">
        <v>24</v>
      </c>
      <c r="D15" s="1" t="str">
        <f>C15</f>
        <v>maritimo,aereo.</v>
      </c>
      <c r="E15" s="25">
        <f t="shared" si="0"/>
        <v>4.5454545454545456E-2</v>
      </c>
      <c r="F15" s="1">
        <v>5</v>
      </c>
      <c r="G15" s="26">
        <f t="shared" si="5"/>
        <v>0.22727272727272729</v>
      </c>
      <c r="H15" s="59" t="s">
        <v>24</v>
      </c>
      <c r="I15" s="59" t="s">
        <v>24</v>
      </c>
      <c r="J15" s="28">
        <f t="shared" si="1"/>
        <v>4.5454545454545456E-2</v>
      </c>
      <c r="K15" s="29">
        <v>1</v>
      </c>
      <c r="L15" s="44">
        <f t="shared" si="6"/>
        <v>4.5454545454545456E-2</v>
      </c>
      <c r="M15" s="31" t="s">
        <v>24</v>
      </c>
      <c r="N15" s="31" t="s">
        <v>24</v>
      </c>
      <c r="O15" s="32">
        <f t="shared" si="2"/>
        <v>4.5454545454545456E-2</v>
      </c>
      <c r="P15" s="33">
        <v>4</v>
      </c>
      <c r="Q15" s="34">
        <f t="shared" si="4"/>
        <v>0.18181818181818182</v>
      </c>
    </row>
    <row r="16" spans="1:17" ht="208.5" customHeight="1" x14ac:dyDescent="0.25">
      <c r="A16" s="85"/>
      <c r="B16" s="68" t="s">
        <v>45</v>
      </c>
      <c r="C16" s="89" t="s">
        <v>55</v>
      </c>
      <c r="D16" s="90"/>
      <c r="E16" s="25">
        <f t="shared" si="0"/>
        <v>4.5454545454545456E-2</v>
      </c>
      <c r="F16" s="1">
        <v>5</v>
      </c>
      <c r="G16" s="26">
        <f>E16*F16</f>
        <v>0.22727272727272729</v>
      </c>
      <c r="H16" s="101" t="s">
        <v>74</v>
      </c>
      <c r="I16" s="83"/>
      <c r="J16" s="28">
        <f t="shared" si="1"/>
        <v>4.5454545454545456E-2</v>
      </c>
      <c r="K16" s="29">
        <v>3</v>
      </c>
      <c r="L16" s="27">
        <f t="shared" si="6"/>
        <v>0.13636363636363635</v>
      </c>
      <c r="M16" s="100" t="s">
        <v>72</v>
      </c>
      <c r="N16" s="99"/>
      <c r="O16" s="32">
        <f t="shared" si="2"/>
        <v>4.5454545454545456E-2</v>
      </c>
      <c r="P16" s="33">
        <v>4</v>
      </c>
      <c r="Q16" s="34">
        <f t="shared" ref="Q16:Q18" si="7">O16*P16</f>
        <v>0.18181818181818182</v>
      </c>
    </row>
    <row r="17" spans="1:17" ht="57" customHeight="1" x14ac:dyDescent="0.25">
      <c r="A17" s="85"/>
      <c r="B17" s="68" t="s">
        <v>46</v>
      </c>
      <c r="C17" s="89" t="s">
        <v>56</v>
      </c>
      <c r="D17" s="90"/>
      <c r="E17" s="25">
        <f t="shared" si="0"/>
        <v>4.5454545454545456E-2</v>
      </c>
      <c r="F17" s="1">
        <v>4</v>
      </c>
      <c r="G17" s="26">
        <f t="shared" si="5"/>
        <v>0.18181818181818182</v>
      </c>
      <c r="H17" s="91" t="s">
        <v>63</v>
      </c>
      <c r="I17" s="92"/>
      <c r="J17" s="28">
        <f t="shared" si="1"/>
        <v>4.5454545454545456E-2</v>
      </c>
      <c r="K17" s="29">
        <v>1</v>
      </c>
      <c r="L17" s="27">
        <f t="shared" si="6"/>
        <v>4.5454545454545456E-2</v>
      </c>
      <c r="M17" s="100" t="s">
        <v>61</v>
      </c>
      <c r="N17" s="99"/>
      <c r="O17" s="32">
        <f t="shared" si="2"/>
        <v>4.5454545454545456E-2</v>
      </c>
      <c r="P17" s="33">
        <v>3</v>
      </c>
      <c r="Q17" s="34">
        <f t="shared" si="7"/>
        <v>0.13636363636363635</v>
      </c>
    </row>
    <row r="18" spans="1:17" ht="66" customHeight="1" x14ac:dyDescent="0.25">
      <c r="A18" s="86"/>
      <c r="B18" s="69" t="s">
        <v>47</v>
      </c>
      <c r="C18" s="89" t="s">
        <v>57</v>
      </c>
      <c r="D18" s="90"/>
      <c r="E18" s="25">
        <f t="shared" si="0"/>
        <v>4.5454545454545456E-2</v>
      </c>
      <c r="F18" s="1">
        <v>5</v>
      </c>
      <c r="G18" s="26">
        <f t="shared" si="5"/>
        <v>0.22727272727272729</v>
      </c>
      <c r="H18" s="91" t="s">
        <v>64</v>
      </c>
      <c r="I18" s="92"/>
      <c r="J18" s="28">
        <f t="shared" si="1"/>
        <v>4.5454545454545456E-2</v>
      </c>
      <c r="K18" s="29">
        <v>4</v>
      </c>
      <c r="L18" s="27">
        <f t="shared" si="6"/>
        <v>0.18181818181818182</v>
      </c>
      <c r="M18" s="100" t="s">
        <v>62</v>
      </c>
      <c r="N18" s="99"/>
      <c r="O18" s="32">
        <f t="shared" si="2"/>
        <v>4.5454545454545456E-2</v>
      </c>
      <c r="P18" s="33"/>
      <c r="Q18" s="34">
        <f t="shared" si="7"/>
        <v>0</v>
      </c>
    </row>
    <row r="19" spans="1:17" ht="15.75" customHeight="1" x14ac:dyDescent="0.25">
      <c r="A19" s="84" t="s">
        <v>34</v>
      </c>
      <c r="B19" s="20" t="s">
        <v>21</v>
      </c>
      <c r="C19" s="2" t="s">
        <v>22</v>
      </c>
      <c r="D19" s="21" t="str">
        <f>C19</f>
        <v>4.312.910M.€</v>
      </c>
      <c r="E19" s="25">
        <f t="shared" si="0"/>
        <v>4.5454545454545456E-2</v>
      </c>
      <c r="F19" s="21">
        <v>4</v>
      </c>
      <c r="G19" s="46">
        <f>E19*F19</f>
        <v>0.18181818181818182</v>
      </c>
      <c r="H19" s="47" t="s">
        <v>39</v>
      </c>
      <c r="I19" s="47" t="s">
        <v>39</v>
      </c>
      <c r="J19" s="28">
        <f t="shared" si="1"/>
        <v>4.5454545454545456E-2</v>
      </c>
      <c r="K19" s="47">
        <v>2</v>
      </c>
      <c r="L19" s="44">
        <f>J19*K19</f>
        <v>9.0909090909090912E-2</v>
      </c>
      <c r="M19" s="48" t="s">
        <v>65</v>
      </c>
      <c r="N19" s="48" t="s">
        <v>66</v>
      </c>
      <c r="O19" s="32">
        <f t="shared" si="2"/>
        <v>4.5454545454545456E-2</v>
      </c>
      <c r="P19" s="49">
        <v>2</v>
      </c>
      <c r="Q19" s="50">
        <f>O19*P19</f>
        <v>9.0909090909090912E-2</v>
      </c>
    </row>
    <row r="20" spans="1:17" ht="15.75" customHeight="1" x14ac:dyDescent="0.25">
      <c r="A20" s="85"/>
      <c r="B20" s="9" t="s">
        <v>6</v>
      </c>
      <c r="C20" s="14">
        <v>34027</v>
      </c>
      <c r="D20" s="4">
        <f>C20</f>
        <v>34027</v>
      </c>
      <c r="E20" s="25">
        <f t="shared" si="0"/>
        <v>4.5454545454545456E-2</v>
      </c>
      <c r="F20" s="1">
        <v>4</v>
      </c>
      <c r="G20" s="26">
        <f>E20*F20</f>
        <v>0.18181818181818182</v>
      </c>
      <c r="H20" s="51">
        <v>30100</v>
      </c>
      <c r="I20" s="51">
        <v>30100</v>
      </c>
      <c r="J20" s="28">
        <f t="shared" si="1"/>
        <v>4.5454545454545456E-2</v>
      </c>
      <c r="K20" s="29">
        <v>2</v>
      </c>
      <c r="L20" s="44">
        <f>J20*K20</f>
        <v>9.0909090909090912E-2</v>
      </c>
      <c r="M20" s="43" t="s">
        <v>67</v>
      </c>
      <c r="N20" s="43" t="s">
        <v>68</v>
      </c>
      <c r="O20" s="32">
        <f t="shared" si="2"/>
        <v>4.5454545454545456E-2</v>
      </c>
      <c r="P20" s="33">
        <v>2</v>
      </c>
      <c r="Q20" s="34">
        <f>O20*P20</f>
        <v>9.0909090909090912E-2</v>
      </c>
    </row>
    <row r="21" spans="1:17" ht="15.75" customHeight="1" x14ac:dyDescent="0.25">
      <c r="A21" s="85"/>
      <c r="B21" s="9" t="s">
        <v>23</v>
      </c>
      <c r="C21" s="15">
        <v>1.0999999999999999E-2</v>
      </c>
      <c r="D21" s="5">
        <f>C21</f>
        <v>1.0999999999999999E-2</v>
      </c>
      <c r="E21" s="25">
        <f t="shared" si="0"/>
        <v>4.5454545454545456E-2</v>
      </c>
      <c r="F21" s="1">
        <v>3</v>
      </c>
      <c r="G21" s="26">
        <f>E21*F21</f>
        <v>0.13636363636363635</v>
      </c>
      <c r="H21" s="52">
        <v>8.9999999999999993E-3</v>
      </c>
      <c r="I21" s="52">
        <v>8.9999999999999993E-3</v>
      </c>
      <c r="J21" s="28">
        <f t="shared" si="1"/>
        <v>4.5454545454545456E-2</v>
      </c>
      <c r="K21" s="29">
        <v>3</v>
      </c>
      <c r="L21" s="44">
        <f>J21*K21</f>
        <v>0.13636363636363635</v>
      </c>
      <c r="M21" s="53" t="s">
        <v>69</v>
      </c>
      <c r="N21" s="53" t="s">
        <v>69</v>
      </c>
      <c r="O21" s="32">
        <f t="shared" si="2"/>
        <v>4.5454545454545456E-2</v>
      </c>
      <c r="P21" s="33">
        <v>3</v>
      </c>
      <c r="Q21" s="34">
        <f>O21*P21</f>
        <v>0.13636363636363635</v>
      </c>
    </row>
    <row r="22" spans="1:17" ht="15.75" x14ac:dyDescent="0.25">
      <c r="A22" s="86"/>
      <c r="B22" s="7" t="s">
        <v>7</v>
      </c>
      <c r="C22" s="15">
        <v>-6.4999999999999997E-3</v>
      </c>
      <c r="D22" s="5">
        <f>C22</f>
        <v>-6.4999999999999997E-3</v>
      </c>
      <c r="E22" s="25">
        <f t="shared" si="0"/>
        <v>4.5454545454545456E-2</v>
      </c>
      <c r="F22" s="1">
        <v>1</v>
      </c>
      <c r="G22" s="26">
        <f>E22*F22</f>
        <v>4.5454545454545456E-2</v>
      </c>
      <c r="H22" s="52">
        <v>3.0000000000000001E-3</v>
      </c>
      <c r="I22" s="52">
        <v>3.0000000000000001E-3</v>
      </c>
      <c r="J22" s="28">
        <f t="shared" si="1"/>
        <v>4.5454545454545456E-2</v>
      </c>
      <c r="K22" s="29">
        <v>3</v>
      </c>
      <c r="L22" s="44">
        <f>J22*K22</f>
        <v>0.13636363636363635</v>
      </c>
      <c r="M22" s="53" t="s">
        <v>70</v>
      </c>
      <c r="N22" s="53" t="s">
        <v>70</v>
      </c>
      <c r="O22" s="32">
        <f t="shared" si="2"/>
        <v>4.5454545454545456E-2</v>
      </c>
      <c r="P22" s="33">
        <v>1</v>
      </c>
      <c r="Q22" s="34">
        <f>O22*P22</f>
        <v>4.5454545454545456E-2</v>
      </c>
    </row>
    <row r="23" spans="1:17" ht="300" customHeight="1" x14ac:dyDescent="0.25">
      <c r="A23" s="70" t="s">
        <v>35</v>
      </c>
      <c r="B23" s="7" t="s">
        <v>8</v>
      </c>
      <c r="C23" s="89" t="s">
        <v>29</v>
      </c>
      <c r="D23" s="90"/>
      <c r="E23" s="25">
        <f t="shared" si="0"/>
        <v>4.5454545454545456E-2</v>
      </c>
      <c r="F23" s="1">
        <v>5</v>
      </c>
      <c r="G23" s="26">
        <f>E23*F23</f>
        <v>0.22727272727272729</v>
      </c>
      <c r="H23" s="91" t="s">
        <v>75</v>
      </c>
      <c r="I23" s="92"/>
      <c r="J23" s="28">
        <f>100%/22</f>
        <v>4.5454545454545456E-2</v>
      </c>
      <c r="K23" s="29">
        <v>3</v>
      </c>
      <c r="L23" s="44">
        <f>J23*K23</f>
        <v>0.13636363636363635</v>
      </c>
      <c r="M23" s="96" t="s">
        <v>73</v>
      </c>
      <c r="N23" s="97"/>
      <c r="O23" s="32">
        <f t="shared" si="2"/>
        <v>4.5454545454545456E-2</v>
      </c>
      <c r="P23" s="33">
        <v>2</v>
      </c>
      <c r="Q23" s="34">
        <f>O23*P23</f>
        <v>9.0909090909090912E-2</v>
      </c>
    </row>
    <row r="24" spans="1:17" ht="15.75" x14ac:dyDescent="0.25">
      <c r="A24" s="71"/>
      <c r="B24" s="7" t="s">
        <v>9</v>
      </c>
      <c r="C24" s="80"/>
      <c r="D24" s="81"/>
      <c r="E24" s="54">
        <f>SUM(E2:E23)</f>
        <v>0.99999999999999967</v>
      </c>
      <c r="F24" s="24"/>
      <c r="G24" s="56">
        <f>SUM(G2:G23)</f>
        <v>3.4545454545454541</v>
      </c>
      <c r="H24" s="82"/>
      <c r="I24" s="83"/>
      <c r="J24" s="55">
        <f>SUM(J2:J23)</f>
        <v>0.99999999999999967</v>
      </c>
      <c r="K24" s="52"/>
      <c r="L24" s="57">
        <f>SUM(L2:L23)</f>
        <v>2.1363636363636358</v>
      </c>
      <c r="M24" s="31"/>
      <c r="N24" s="31"/>
      <c r="O24" s="45">
        <f>SUM(O2:O23)</f>
        <v>0.99999999999999967</v>
      </c>
      <c r="P24" s="31"/>
      <c r="Q24" s="58">
        <f>SUM(Q2:Q23)</f>
        <v>2.7272727272727262</v>
      </c>
    </row>
  </sheetData>
  <mergeCells count="24">
    <mergeCell ref="M23:N23"/>
    <mergeCell ref="M4:N4"/>
    <mergeCell ref="M5:N5"/>
    <mergeCell ref="M16:N16"/>
    <mergeCell ref="M17:N17"/>
    <mergeCell ref="M18:N18"/>
    <mergeCell ref="H4:I4"/>
    <mergeCell ref="C4:D4"/>
    <mergeCell ref="C16:D16"/>
    <mergeCell ref="C17:D17"/>
    <mergeCell ref="H17:I17"/>
    <mergeCell ref="H16:I16"/>
    <mergeCell ref="C24:D24"/>
    <mergeCell ref="H24:I24"/>
    <mergeCell ref="A19:A22"/>
    <mergeCell ref="C5:D5"/>
    <mergeCell ref="H5:I5"/>
    <mergeCell ref="A2:A5"/>
    <mergeCell ref="A6:A14"/>
    <mergeCell ref="A15:A18"/>
    <mergeCell ref="C18:D18"/>
    <mergeCell ref="H18:I18"/>
    <mergeCell ref="C23:D23"/>
    <mergeCell ref="H23:I2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BONILLA</dc:creator>
  <cp:lastModifiedBy>ESTUDIANTE</cp:lastModifiedBy>
  <dcterms:created xsi:type="dcterms:W3CDTF">2018-06-16T20:58:57Z</dcterms:created>
  <dcterms:modified xsi:type="dcterms:W3CDTF">2019-11-06T20:00:45Z</dcterms:modified>
</cp:coreProperties>
</file>